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053dbabcd811ee/2021 CENTRAL CALIFORNIA BR/"/>
    </mc:Choice>
  </mc:AlternateContent>
  <xr:revisionPtr revIDLastSave="6" documentId="8_{478DD479-697D-46A0-A6B6-4158C60249BC}" xr6:coauthVersionLast="47" xr6:coauthVersionMax="47" xr10:uidLastSave="{7136D2D5-4C97-4C6A-AF7D-96A71BC5A809}"/>
  <bookViews>
    <workbookView xWindow="990" yWindow="-120" windowWidth="27930" windowHeight="16440" xr2:uid="{00000000-000D-0000-FFFF-FFFF00000000}"/>
  </bookViews>
  <sheets>
    <sheet name="6-Team Dbl Elimination Brack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3" i="1"/>
  <c r="G12" i="1"/>
  <c r="J34" i="1"/>
  <c r="I30" i="1"/>
  <c r="E37" i="1"/>
  <c r="E29" i="1"/>
  <c r="C39" i="1"/>
  <c r="C35" i="1"/>
  <c r="C31" i="1"/>
  <c r="C27" i="1"/>
  <c r="J21" i="1"/>
  <c r="E8" i="1"/>
  <c r="E16" i="1"/>
  <c r="C18" i="1"/>
  <c r="C10" i="1"/>
  <c r="L29" i="1"/>
</calcChain>
</file>

<file path=xl/sharedStrings.xml><?xml version="1.0" encoding="utf-8"?>
<sst xmlns="http://schemas.openxmlformats.org/spreadsheetml/2006/main" count="37" uniqueCount="36">
  <si>
    <t>13-15  YEAR OLD</t>
  </si>
  <si>
    <t>CENTRAL CALIFORNIA BABE RUTH</t>
  </si>
  <si>
    <t>STATE TOURNAMENT</t>
  </si>
  <si>
    <t>HANFORD, CA</t>
  </si>
  <si>
    <t>DELANO</t>
  </si>
  <si>
    <t>AT JOHN F. KENNEDY JUNIOR  HIGH SCHOOL</t>
  </si>
  <si>
    <t>1000 E. FLORINDA STREET</t>
  </si>
  <si>
    <t>JULY 12 5:00 PM (3</t>
  </si>
  <si>
    <t>SANTA MARIA</t>
  </si>
  <si>
    <t>JULY 11 4:00 PM (1</t>
  </si>
  <si>
    <t>NW BAKERSFIELD</t>
  </si>
  <si>
    <t>JULY 14 4:00 PM (8</t>
  </si>
  <si>
    <t>MADERA</t>
  </si>
  <si>
    <t xml:space="preserve">        JULY 12 7:30 PM  (4</t>
  </si>
  <si>
    <t>VISALIA</t>
  </si>
  <si>
    <t>JULY 11 7:00 PM (2</t>
  </si>
  <si>
    <t>HANFORD</t>
  </si>
  <si>
    <t>JULY 15 5:00 PM (10</t>
  </si>
  <si>
    <t>Winner</t>
  </si>
  <si>
    <t>or</t>
  </si>
  <si>
    <t xml:space="preserve">         JULY 13 5:00 PM  (5</t>
  </si>
  <si>
    <t>(11</t>
  </si>
  <si>
    <t>JULY 14 7:00 PM (9</t>
  </si>
  <si>
    <t>Champion</t>
  </si>
  <si>
    <t xml:space="preserve">Immediately </t>
  </si>
  <si>
    <t>following game 10</t>
  </si>
  <si>
    <t>JULY 14 1:00 PM (7</t>
  </si>
  <si>
    <t>if needed</t>
  </si>
  <si>
    <t>Loser of 10</t>
  </si>
  <si>
    <t>if 1st loss</t>
  </si>
  <si>
    <t>JULY 13 7:30 PM (6</t>
  </si>
  <si>
    <t>GATE FEES: ALL INDIVIDUALS $4.00 ADULTS $3 15 AND UNDER</t>
  </si>
  <si>
    <t>EACH TEAM IS ALLOWED TO BRING ONE ICE CHEST INTO THE DUGOUT FOR THE TEAM ONLY.</t>
  </si>
  <si>
    <t xml:space="preserve"> NO INDIVIDUAL ICE CHESTS ARE ALLOWED IN THE FACILITY. </t>
  </si>
  <si>
    <t>A FULL SNACK BAR WILL ALSO BE AVAILABLE.</t>
  </si>
  <si>
    <t>CONTACT: RYAN CHAMPLIN (559) 816-4921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</si>
</sst>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1"/>
      <name val="Book Antiqua"/>
      <family val="1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b/>
      <i/>
      <sz val="11"/>
      <name val="Book Antiqua"/>
      <family val="1"/>
    </font>
    <font>
      <sz val="11"/>
      <color indexed="12"/>
      <name val="Book Antiqua"/>
      <family val="1"/>
    </font>
    <font>
      <sz val="11"/>
      <color indexed="8"/>
      <name val="Book Antiqua"/>
      <family val="1"/>
    </font>
    <font>
      <sz val="11"/>
      <color indexed="10"/>
      <name val="Book Antiqua"/>
      <family val="1"/>
    </font>
    <font>
      <b/>
      <i/>
      <sz val="11"/>
      <color indexed="10"/>
      <name val="Book Antiqua"/>
      <family val="1"/>
    </font>
    <font>
      <b/>
      <sz val="11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medium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4" fillId="0" borderId="0" xfId="0" applyFont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2" fillId="0" borderId="0" xfId="0" applyFont="1"/>
    <xf numFmtId="0" fontId="5" fillId="0" borderId="0" xfId="0" applyFont="1" applyAlignment="1">
      <alignment horizontal="left"/>
    </xf>
    <xf numFmtId="0" fontId="1" fillId="0" borderId="4" xfId="0" applyFont="1" applyBorder="1"/>
    <xf numFmtId="0" fontId="6" fillId="0" borderId="0" xfId="0" applyFont="1" applyAlignment="1">
      <alignment horizontal="centerContinuous"/>
    </xf>
    <xf numFmtId="0" fontId="1" fillId="0" borderId="5" xfId="0" applyFont="1" applyBorder="1"/>
    <xf numFmtId="18" fontId="1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7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18" fontId="1" fillId="0" borderId="0" xfId="0" applyNumberFormat="1" applyFont="1" applyBorder="1"/>
    <xf numFmtId="0" fontId="8" fillId="0" borderId="0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9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03" name="Line 7">
          <a:extLst>
            <a:ext uri="{FF2B5EF4-FFF2-40B4-BE49-F238E27FC236}">
              <a16:creationId xmlns:a16="http://schemas.microsoft.com/office/drawing/2014/main" id="{71BE2EE5-A9B0-4CA0-9894-ACA43F35BE95}"/>
            </a:ext>
          </a:extLst>
        </xdr:cNvPr>
        <xdr:cNvSpPr>
          <a:spLocks noChangeShapeType="1"/>
        </xdr:cNvSpPr>
      </xdr:nvSpPr>
      <xdr:spPr bwMode="auto">
        <a:xfrm>
          <a:off x="1238250" y="3505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Layout" topLeftCell="A7" zoomScaleNormal="75" workbookViewId="0">
      <selection activeCell="O18" sqref="O18"/>
    </sheetView>
  </sheetViews>
  <sheetFormatPr defaultRowHeight="16.5"/>
  <cols>
    <col min="1" max="1" width="6.7109375" style="1" customWidth="1"/>
    <col min="2" max="2" width="13.7109375" style="1" customWidth="1"/>
    <col min="3" max="3" width="6.7109375" style="1" customWidth="1"/>
    <col min="4" max="4" width="18.42578125" style="1" customWidth="1"/>
    <col min="5" max="5" width="8.7109375" style="1" customWidth="1"/>
    <col min="6" max="6" width="15.28515625" style="1" customWidth="1"/>
    <col min="7" max="7" width="8.7109375" style="1" customWidth="1"/>
    <col min="8" max="8" width="14" style="1" customWidth="1"/>
    <col min="9" max="9" width="14.7109375" style="1" customWidth="1"/>
    <col min="10" max="10" width="6.85546875" style="1" customWidth="1"/>
    <col min="11" max="11" width="18" style="1" customWidth="1"/>
    <col min="12" max="12" width="17.85546875" style="1" customWidth="1"/>
    <col min="13" max="16384" width="9.140625" style="1"/>
  </cols>
  <sheetData>
    <row r="1" spans="1:10" ht="14.25" customHeight="1">
      <c r="I1" s="32">
        <v>2021</v>
      </c>
    </row>
    <row r="2" spans="1:10" ht="14.25" customHeight="1">
      <c r="I2" s="32" t="s">
        <v>0</v>
      </c>
    </row>
    <row r="3" spans="1:10" ht="14.25" customHeight="1">
      <c r="I3" s="32" t="s">
        <v>1</v>
      </c>
    </row>
    <row r="4" spans="1:10" ht="14.25" customHeight="1">
      <c r="I4" s="32" t="s">
        <v>2</v>
      </c>
    </row>
    <row r="5" spans="1:10" ht="14.25" customHeight="1">
      <c r="I5" s="32" t="s">
        <v>3</v>
      </c>
    </row>
    <row r="6" spans="1:10" ht="14.25" customHeight="1">
      <c r="D6" s="2" t="s">
        <v>4</v>
      </c>
      <c r="E6" s="3">
        <v>0</v>
      </c>
      <c r="I6" s="32" t="s">
        <v>5</v>
      </c>
    </row>
    <row r="7" spans="1:10" ht="14.25" customHeight="1">
      <c r="D7" s="4"/>
      <c r="E7" s="5"/>
      <c r="I7" s="32" t="s">
        <v>6</v>
      </c>
    </row>
    <row r="8" spans="1:10" ht="14.25" customHeight="1">
      <c r="D8" s="6" t="s">
        <v>7</v>
      </c>
      <c r="E8" s="42" t="str">
        <f>IF(AND(E6=0,E10=0),"W-3",IF(E6&gt;E10,D6,C10))</f>
        <v>SANTA MARIA</v>
      </c>
      <c r="F8" s="35"/>
      <c r="G8" s="3">
        <v>4</v>
      </c>
      <c r="I8" s="32" t="s">
        <v>3</v>
      </c>
    </row>
    <row r="9" spans="1:10" ht="14.25" customHeight="1">
      <c r="A9" s="35" t="s">
        <v>8</v>
      </c>
      <c r="B9" s="35"/>
      <c r="C9" s="3">
        <v>13</v>
      </c>
      <c r="D9" s="7"/>
      <c r="E9" s="8"/>
      <c r="F9" s="4"/>
    </row>
    <row r="10" spans="1:10" ht="14.25" customHeight="1">
      <c r="A10" s="36" t="s">
        <v>9</v>
      </c>
      <c r="B10" s="37"/>
      <c r="C10" s="44" t="str">
        <f>IF(AND(C9=0,C12=0),"W-1",IF(C9&gt;C12,A9,A12))</f>
        <v>SANTA MARIA</v>
      </c>
      <c r="D10" s="41"/>
      <c r="E10" s="10">
        <v>15</v>
      </c>
      <c r="F10" s="7"/>
    </row>
    <row r="11" spans="1:10" ht="14.25" customHeight="1">
      <c r="A11" s="38"/>
      <c r="B11" s="39"/>
      <c r="C11" s="5"/>
      <c r="E11" s="10"/>
      <c r="F11" s="7"/>
    </row>
    <row r="12" spans="1:10" ht="14.25" customHeight="1">
      <c r="A12" s="35" t="s">
        <v>10</v>
      </c>
      <c r="B12" s="43"/>
      <c r="C12" s="3">
        <v>2</v>
      </c>
      <c r="E12" s="12"/>
      <c r="F12" s="6" t="s">
        <v>11</v>
      </c>
      <c r="G12" s="42" t="str">
        <f>IF(AND(G8=0,G16=0),"W-8",IF(G8&gt;G16,E8,E16))</f>
        <v>HANFORD</v>
      </c>
      <c r="H12" s="35"/>
      <c r="I12" s="35"/>
      <c r="J12" s="3">
        <v>11</v>
      </c>
    </row>
    <row r="13" spans="1:10" ht="14.25" customHeight="1">
      <c r="A13" s="13"/>
      <c r="B13" s="11"/>
      <c r="C13" s="14"/>
      <c r="E13" s="12"/>
      <c r="F13" s="7"/>
      <c r="G13" s="15"/>
      <c r="H13" s="9"/>
      <c r="I13" s="4"/>
    </row>
    <row r="14" spans="1:10" ht="14.25" customHeight="1">
      <c r="A14" s="13"/>
      <c r="B14" s="11"/>
      <c r="C14" s="14"/>
      <c r="D14" s="2" t="s">
        <v>12</v>
      </c>
      <c r="E14" s="10">
        <v>6</v>
      </c>
      <c r="F14" s="7"/>
      <c r="I14" s="7"/>
    </row>
    <row r="15" spans="1:10" ht="14.25" customHeight="1">
      <c r="A15" s="13"/>
      <c r="D15" s="4"/>
      <c r="E15" s="12"/>
      <c r="F15" s="7"/>
      <c r="I15" s="7"/>
    </row>
    <row r="16" spans="1:10" ht="14.25" customHeight="1">
      <c r="D16" s="6" t="s">
        <v>13</v>
      </c>
      <c r="E16" s="44" t="str">
        <f>IF(AND(E14=0,E18=0),"W-4",IF(E14&gt;E18,D14,C18))</f>
        <v>HANFORD</v>
      </c>
      <c r="F16" s="41"/>
      <c r="G16" s="3">
        <v>10</v>
      </c>
      <c r="I16" s="7"/>
    </row>
    <row r="17" spans="1:12" ht="14.25" customHeight="1">
      <c r="A17" s="35" t="s">
        <v>14</v>
      </c>
      <c r="B17" s="35"/>
      <c r="C17" s="3">
        <v>2</v>
      </c>
      <c r="D17" s="7"/>
      <c r="E17" s="5"/>
      <c r="I17" s="7"/>
    </row>
    <row r="18" spans="1:12" ht="14.25" customHeight="1">
      <c r="A18" s="36" t="s">
        <v>15</v>
      </c>
      <c r="B18" s="37"/>
      <c r="C18" s="44" t="str">
        <f>IF(AND(C17=0,C20=0),"W-2",IF(C17&gt;C20,A17,A20))</f>
        <v>HANFORD</v>
      </c>
      <c r="D18" s="41"/>
      <c r="E18" s="3">
        <v>11</v>
      </c>
      <c r="G18" s="14"/>
      <c r="I18" s="7"/>
    </row>
    <row r="19" spans="1:12" ht="14.25" customHeight="1">
      <c r="A19" s="38"/>
      <c r="B19" s="39"/>
      <c r="C19" s="5"/>
      <c r="E19" s="14"/>
      <c r="I19" s="7"/>
    </row>
    <row r="20" spans="1:12" ht="14.25" customHeight="1">
      <c r="A20" s="35" t="s">
        <v>16</v>
      </c>
      <c r="B20" s="43"/>
      <c r="C20" s="3">
        <v>18</v>
      </c>
      <c r="I20" s="7"/>
    </row>
    <row r="21" spans="1:12" ht="14.25" customHeight="1" thickBot="1">
      <c r="A21" s="13"/>
      <c r="C21" s="13"/>
      <c r="I21" s="6" t="s">
        <v>17</v>
      </c>
      <c r="J21" s="51" t="str">
        <f>IF(AND(J12=0,J30=0),"W-10",IF(J12&gt;J30,G12,I30))</f>
        <v>HANFORD</v>
      </c>
      <c r="K21" s="52"/>
      <c r="L21" s="3">
        <v>0</v>
      </c>
    </row>
    <row r="22" spans="1:12" ht="14.25" customHeight="1">
      <c r="A22" s="13"/>
      <c r="C22" s="13"/>
      <c r="I22" s="7"/>
      <c r="J22" s="49" t="s">
        <v>18</v>
      </c>
      <c r="K22" s="50"/>
    </row>
    <row r="23" spans="1:12" ht="14.25" customHeight="1">
      <c r="G23" s="16"/>
      <c r="H23" s="16"/>
      <c r="I23" s="7"/>
      <c r="J23" s="11"/>
      <c r="K23" s="17"/>
    </row>
    <row r="24" spans="1:12" ht="14.25" customHeight="1">
      <c r="A24" s="13"/>
      <c r="I24" s="7"/>
      <c r="J24" s="11"/>
      <c r="K24" s="17"/>
      <c r="L24" s="14"/>
    </row>
    <row r="25" spans="1:12" ht="14.25" customHeight="1">
      <c r="I25" s="7"/>
      <c r="J25" s="11"/>
      <c r="K25" s="17"/>
    </row>
    <row r="26" spans="1:12" ht="14.25" customHeight="1">
      <c r="I26" s="7"/>
      <c r="J26" s="11"/>
      <c r="K26" s="18"/>
    </row>
    <row r="27" spans="1:12" ht="14.25" customHeight="1">
      <c r="C27" s="40" t="str">
        <f>IF(AND(C9=0,C12=0),"L-1",IF(C9&gt;C12,A12,A9))</f>
        <v>NW BAKERSFIELD</v>
      </c>
      <c r="D27" s="40"/>
      <c r="E27" s="3">
        <v>2</v>
      </c>
      <c r="G27" s="40" t="str">
        <f>IF(AND(G8=0,G16=0),"L-8",IF(G8&gt;G16,E16,E8))</f>
        <v>SANTA MARIA</v>
      </c>
      <c r="H27" s="40"/>
      <c r="I27" s="19">
        <v>0</v>
      </c>
      <c r="J27" s="11"/>
      <c r="K27" s="17"/>
    </row>
    <row r="28" spans="1:12" ht="14.25" customHeight="1">
      <c r="C28" s="9"/>
      <c r="D28" s="4"/>
      <c r="E28" s="5"/>
      <c r="G28" s="20"/>
      <c r="H28" s="21"/>
      <c r="I28" s="22"/>
      <c r="J28" s="11"/>
      <c r="K28" s="17" t="s">
        <v>19</v>
      </c>
    </row>
    <row r="29" spans="1:12" ht="14.25" customHeight="1" thickBot="1">
      <c r="A29" s="16"/>
      <c r="B29" s="23"/>
      <c r="C29" s="24"/>
      <c r="D29" s="6" t="s">
        <v>20</v>
      </c>
      <c r="E29" s="44" t="str">
        <f>IF(AND(E27=0,E31=0),"W-5",IF(E27&gt;E31,C27,C31))</f>
        <v>MADERA</v>
      </c>
      <c r="F29" s="40"/>
      <c r="G29" s="10">
        <v>9</v>
      </c>
      <c r="H29" s="6"/>
      <c r="I29" s="7"/>
      <c r="J29" s="11"/>
      <c r="K29" s="25" t="s">
        <v>21</v>
      </c>
      <c r="L29" s="32" t="str">
        <f>IF(AND(L21=0,L34=0),"",IF(L21&gt;L34,J21,J34))</f>
        <v/>
      </c>
    </row>
    <row r="30" spans="1:12" ht="14.25" customHeight="1">
      <c r="C30" s="26"/>
      <c r="D30" s="27"/>
      <c r="E30" s="8"/>
      <c r="F30" s="4"/>
      <c r="G30" s="24"/>
      <c r="H30" s="6" t="s">
        <v>22</v>
      </c>
      <c r="I30" s="34" t="str">
        <f>IF(AND(I27=0,I33=0),"W-9",IF(I27&gt;I33,G27,G33))</f>
        <v>MADERA</v>
      </c>
      <c r="J30" s="10">
        <v>1</v>
      </c>
      <c r="K30" s="17"/>
      <c r="L30" s="28" t="s">
        <v>23</v>
      </c>
    </row>
    <row r="31" spans="1:12" ht="14.25" customHeight="1">
      <c r="B31" s="29"/>
      <c r="C31" s="35" t="str">
        <f>IF(AND(E14=0,E18=0),"L-4",IF(E14&gt;E18,C18,D14))</f>
        <v>MADERA</v>
      </c>
      <c r="D31" s="43"/>
      <c r="E31" s="10">
        <v>12</v>
      </c>
      <c r="F31" s="7"/>
      <c r="G31" s="11"/>
      <c r="H31" s="6"/>
      <c r="J31" s="11"/>
      <c r="K31" s="33" t="s">
        <v>24</v>
      </c>
    </row>
    <row r="32" spans="1:12" ht="14.25" customHeight="1">
      <c r="A32" s="16"/>
      <c r="B32" s="23"/>
      <c r="C32" s="14"/>
      <c r="E32" s="11"/>
      <c r="F32" s="7"/>
      <c r="G32" s="11"/>
      <c r="H32" s="6"/>
      <c r="J32" s="11"/>
      <c r="K32" s="33" t="s">
        <v>25</v>
      </c>
    </row>
    <row r="33" spans="1:12" ht="14.25" customHeight="1">
      <c r="A33" s="13"/>
      <c r="E33" s="11"/>
      <c r="F33" s="6" t="s">
        <v>26</v>
      </c>
      <c r="G33" s="44" t="str">
        <f>IF(AND(G29=0,G37=0),"W-7",IF(G29&gt;G37,E29,E37))</f>
        <v>MADERA</v>
      </c>
      <c r="H33" s="41"/>
      <c r="I33" s="3">
        <v>10</v>
      </c>
      <c r="J33" s="30"/>
      <c r="K33" s="33" t="s">
        <v>27</v>
      </c>
    </row>
    <row r="34" spans="1:12" ht="14.25" customHeight="1">
      <c r="E34" s="11"/>
      <c r="F34" s="7"/>
      <c r="G34" s="11"/>
      <c r="H34" s="11"/>
      <c r="J34" s="47" t="str">
        <f>IF(AND(J12=0,J30=0),"",IF(J12&gt;J30,"",G12))</f>
        <v/>
      </c>
      <c r="K34" s="48"/>
      <c r="L34" s="3">
        <v>0</v>
      </c>
    </row>
    <row r="35" spans="1:12" ht="14.25" customHeight="1">
      <c r="C35" s="35" t="str">
        <f>IF(AND(C17=0,C20=0),"L-2",IF(C17&gt;C20,A20,A17))</f>
        <v>VISALIA</v>
      </c>
      <c r="D35" s="35"/>
      <c r="E35" s="10">
        <v>11</v>
      </c>
      <c r="F35" s="7"/>
      <c r="J35" s="46" t="s">
        <v>28</v>
      </c>
      <c r="K35" s="46"/>
    </row>
    <row r="36" spans="1:12" ht="14.25" customHeight="1">
      <c r="C36" s="9"/>
      <c r="D36" s="4"/>
      <c r="E36" s="31"/>
      <c r="F36" s="27"/>
      <c r="G36" s="14"/>
      <c r="J36" s="45" t="s">
        <v>29</v>
      </c>
      <c r="K36" s="45"/>
    </row>
    <row r="37" spans="1:12" ht="14.25" customHeight="1">
      <c r="C37" s="11"/>
      <c r="D37" s="6" t="s">
        <v>30</v>
      </c>
      <c r="E37" s="42" t="str">
        <f>IF(AND(E35=0,E39=0),"W-6",IF(E35&gt;E39,C35,C39))</f>
        <v>VISALIA</v>
      </c>
      <c r="F37" s="43"/>
      <c r="G37" s="3">
        <v>0</v>
      </c>
    </row>
    <row r="38" spans="1:12" ht="14.25" customHeight="1">
      <c r="A38" s="16"/>
      <c r="B38" s="23"/>
      <c r="C38" s="24"/>
      <c r="D38" s="7"/>
      <c r="E38" s="5"/>
    </row>
    <row r="39" spans="1:12" ht="14.25" customHeight="1">
      <c r="C39" s="40" t="str">
        <f>IF(AND(E6=0,E10=0),"L-3",IF(E6&gt;E10,C10,D6))</f>
        <v>DELANO</v>
      </c>
      <c r="D39" s="41"/>
      <c r="E39" s="3">
        <v>9</v>
      </c>
    </row>
    <row r="40" spans="1:12" ht="15" customHeight="1">
      <c r="A40" s="1" t="s">
        <v>31</v>
      </c>
      <c r="B40" s="29"/>
      <c r="E40" s="29"/>
    </row>
    <row r="41" spans="1:12" ht="15" customHeight="1">
      <c r="A41" s="13" t="s">
        <v>32</v>
      </c>
      <c r="B41" s="29"/>
      <c r="E41" s="29"/>
    </row>
    <row r="42" spans="1:12">
      <c r="A42" s="13" t="s">
        <v>33</v>
      </c>
      <c r="B42" s="29"/>
      <c r="E42" s="29"/>
    </row>
    <row r="43" spans="1:12">
      <c r="A43" s="1" t="s">
        <v>34</v>
      </c>
      <c r="B43" s="29"/>
      <c r="E43" s="29"/>
      <c r="G43" s="13" t="s">
        <v>35</v>
      </c>
    </row>
    <row r="47" spans="1:12">
      <c r="B47" s="13"/>
    </row>
  </sheetData>
  <mergeCells count="24">
    <mergeCell ref="G33:H33"/>
    <mergeCell ref="J36:K36"/>
    <mergeCell ref="G12:I12"/>
    <mergeCell ref="E16:F16"/>
    <mergeCell ref="G27:H27"/>
    <mergeCell ref="J35:K35"/>
    <mergeCell ref="J34:K34"/>
    <mergeCell ref="J22:K22"/>
    <mergeCell ref="J21:K21"/>
    <mergeCell ref="C35:D35"/>
    <mergeCell ref="A18:B19"/>
    <mergeCell ref="C39:D39"/>
    <mergeCell ref="C27:D27"/>
    <mergeCell ref="E8:F8"/>
    <mergeCell ref="E37:F37"/>
    <mergeCell ref="E29:F29"/>
    <mergeCell ref="C10:D10"/>
    <mergeCell ref="C18:D18"/>
    <mergeCell ref="C31:D31"/>
    <mergeCell ref="A10:B11"/>
    <mergeCell ref="A9:B9"/>
    <mergeCell ref="A12:B12"/>
    <mergeCell ref="A17:B17"/>
    <mergeCell ref="A20:B20"/>
  </mergeCells>
  <phoneticPr fontId="0" type="noConversion"/>
  <printOptions horizontalCentered="1" verticalCentered="1"/>
  <pageMargins left="0.17" right="0.25" top="0.06" bottom="0" header="0.34" footer="0.16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ITT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ITT User</dc:creator>
  <cp:keywords/>
  <dc:description/>
  <cp:lastModifiedBy>cc053dbabcd811ee</cp:lastModifiedBy>
  <cp:revision/>
  <dcterms:created xsi:type="dcterms:W3CDTF">1999-04-13T11:33:29Z</dcterms:created>
  <dcterms:modified xsi:type="dcterms:W3CDTF">2021-07-16T20:39:28Z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-1543345858</vt:i4>
  </property>
  <property fmtid="{D5CDD505-2E9C-101B-9397-08002B2CF9AE}" pid="3" name="_EmailSubject">
    <vt:lpwstr>Automated brackets</vt:lpwstr>
  </property>
  <property fmtid="{D5CDD505-2E9C-101B-9397-08002B2CF9AE}" pid="4" name="_AuthorEmail">
    <vt:lpwstr>Evelyn.Gouveia@itt.com</vt:lpwstr>
  </property>
  <property fmtid="{D5CDD505-2E9C-101B-9397-08002B2CF9AE}" pid="5" name="_AuthorEmailDisplayName">
    <vt:lpwstr>Gouveia, Evelyn</vt:lpwstr>
  </property>
  <property fmtid="{D5CDD505-2E9C-101B-9397-08002B2CF9AE}" pid="6" name="_ReviewingToolsShownOnce">
    <vt:lpwstr/>
  </property>
</Properties>
</file>